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arifs\tarifs 2019\"/>
    </mc:Choice>
  </mc:AlternateContent>
  <bookViews>
    <workbookView xWindow="0" yWindow="0" windowWidth="28800" windowHeight="1222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E6" i="1" l="1"/>
  <c r="E11" i="1" l="1"/>
  <c r="E10" i="1"/>
  <c r="E9" i="1"/>
  <c r="E8" i="1"/>
  <c r="E7" i="1"/>
</calcChain>
</file>

<file path=xl/sharedStrings.xml><?xml version="1.0" encoding="utf-8"?>
<sst xmlns="http://schemas.openxmlformats.org/spreadsheetml/2006/main" count="12" uniqueCount="12">
  <si>
    <t>Montant mini</t>
  </si>
  <si>
    <t>Montant Maxi</t>
  </si>
  <si>
    <t>Taux d'effort</t>
  </si>
  <si>
    <t xml:space="preserve">Vos tarifs </t>
  </si>
  <si>
    <t>Montant de votre Quotient :</t>
  </si>
  <si>
    <t>Cours d’instrument avec formation musicale et ateliers (Cycle 1, 2 ou 3)</t>
  </si>
  <si>
    <t>Eveil musical</t>
  </si>
  <si>
    <t>Ateliers seuls</t>
  </si>
  <si>
    <t>Formation musicale seule</t>
  </si>
  <si>
    <t>Instrument supplémentaire</t>
  </si>
  <si>
    <t>Parcours spécifiques (renseignements auprès du Conservatoire)</t>
  </si>
  <si>
    <t>Tarifs trimestriels applicables à compter du 1er janvier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</si>
</sst>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_-* #,##0.00\ [$€-40C]_-;\-* #,##0.00\ [$€-40C]_-;_-* &quot;-&quot;??\ [$€-40C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/>
    </xf>
    <xf numFmtId="165" fontId="8" fillId="2" borderId="6" xfId="1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 applyProtection="1">
      <alignment horizontal="center" vertical="center"/>
    </xf>
    <xf numFmtId="165" fontId="8" fillId="2" borderId="8" xfId="1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38100</xdr:colOff>
      <xdr:row>0</xdr:row>
      <xdr:rowOff>1225924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9B57A3C4-F862-4728-8382-8F3E82FE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3333750" cy="115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3" sqref="B3"/>
    </sheetView>
  </sheetViews>
  <sheetFormatPr baseColWidth="10" defaultColWidth="11.44140625" defaultRowHeight="13.8" x14ac:dyDescent="0.25"/>
  <cols>
    <col min="1" max="1" width="34.109375" style="3" bestFit="1" customWidth="1"/>
    <col min="2" max="2" width="17.109375" style="3" customWidth="1"/>
    <col min="3" max="3" width="17.44140625" style="3" customWidth="1"/>
    <col min="4" max="4" width="18" style="3" customWidth="1"/>
    <col min="5" max="5" width="15.44140625" style="3" customWidth="1"/>
    <col min="6" max="6" width="17.6640625" style="3" bestFit="1" customWidth="1"/>
    <col min="7" max="16384" width="11.44140625" style="3"/>
  </cols>
  <sheetData>
    <row r="1" spans="1:6" ht="98.25" customHeight="1" x14ac:dyDescent="0.4">
      <c r="A1" s="1"/>
      <c r="B1" s="2"/>
      <c r="C1" s="2"/>
      <c r="D1" s="2"/>
      <c r="E1" s="2"/>
      <c r="F1" s="2"/>
    </row>
    <row r="2" spans="1:6" ht="49.5" customHeight="1" x14ac:dyDescent="0.25">
      <c r="A2" s="4" t="s">
        <v>11</v>
      </c>
      <c r="B2" s="2"/>
      <c r="C2" s="2"/>
      <c r="D2" s="2"/>
      <c r="E2" s="2"/>
      <c r="F2" s="2"/>
    </row>
    <row r="3" spans="1:6" s="8" customFormat="1" ht="29.25" customHeight="1" x14ac:dyDescent="0.25">
      <c r="A3" s="5" t="s">
        <v>4</v>
      </c>
      <c r="B3" s="6">
        <v>1000</v>
      </c>
      <c r="C3" s="7"/>
      <c r="D3" s="7"/>
      <c r="E3" s="7"/>
      <c r="F3" s="7"/>
    </row>
    <row r="4" spans="1:6" ht="17.25" thickBot="1" x14ac:dyDescent="0.35">
      <c r="A4" s="2"/>
      <c r="B4" s="2"/>
      <c r="C4" s="2"/>
      <c r="D4" s="2"/>
      <c r="E4" s="2"/>
      <c r="F4" s="2"/>
    </row>
    <row r="5" spans="1:6" ht="17.25" thickBot="1" x14ac:dyDescent="0.35">
      <c r="A5" s="9"/>
      <c r="B5" s="10" t="s">
        <v>0</v>
      </c>
      <c r="C5" s="11" t="s">
        <v>1</v>
      </c>
      <c r="D5" s="11" t="s">
        <v>2</v>
      </c>
      <c r="E5" s="12" t="s">
        <v>3</v>
      </c>
      <c r="F5" s="2"/>
    </row>
    <row r="6" spans="1:6" ht="46.5" customHeight="1" x14ac:dyDescent="0.25">
      <c r="A6" s="13" t="s">
        <v>5</v>
      </c>
      <c r="B6" s="14">
        <v>28.11</v>
      </c>
      <c r="C6" s="15">
        <v>213.27</v>
      </c>
      <c r="D6" s="16">
        <f>IF($B$3&lt;=850,0.1124,IF($B$3&lt;=1250,0.1281,IF($B$3&gt;=1250.01,0.1376)))</f>
        <v>0.12809999999999999</v>
      </c>
      <c r="E6" s="17">
        <f t="shared" ref="E6:E11" si="0">IF($B$3*D6&lt;B6,B6,IF($B$3*D6&gt;C6,C6,$B$3*D6))</f>
        <v>128.1</v>
      </c>
      <c r="F6" s="2"/>
    </row>
    <row r="7" spans="1:6" x14ac:dyDescent="0.25">
      <c r="A7" s="18" t="s">
        <v>6</v>
      </c>
      <c r="B7" s="14">
        <v>9.3699999999999992</v>
      </c>
      <c r="C7" s="15">
        <v>71.09</v>
      </c>
      <c r="D7" s="16">
        <f>IF($B$3&lt;=850,0.0375,IF($B$3&lt;=1250,0.0427,IF($B$3&gt;=1250.01,0.0459)))</f>
        <v>4.2700000000000002E-2</v>
      </c>
      <c r="E7" s="17">
        <f t="shared" si="0"/>
        <v>42.7</v>
      </c>
      <c r="F7" s="2"/>
    </row>
    <row r="8" spans="1:6" x14ac:dyDescent="0.25">
      <c r="A8" s="18" t="s">
        <v>7</v>
      </c>
      <c r="B8" s="14">
        <v>9.3699999999999992</v>
      </c>
      <c r="C8" s="15">
        <v>71.09</v>
      </c>
      <c r="D8" s="16">
        <f>IF($B$3&lt;=850,0.0375,IF($B$3&lt;=1250,0.0427,IF($B$3&gt;=1250.01,0.0459)))</f>
        <v>4.2700000000000002E-2</v>
      </c>
      <c r="E8" s="17">
        <f t="shared" si="0"/>
        <v>42.7</v>
      </c>
      <c r="F8" s="2"/>
    </row>
    <row r="9" spans="1:6" x14ac:dyDescent="0.25">
      <c r="A9" s="18" t="s">
        <v>8</v>
      </c>
      <c r="B9" s="14">
        <v>14.05</v>
      </c>
      <c r="C9" s="15">
        <v>106.64</v>
      </c>
      <c r="D9" s="16">
        <f>IF($B$3&lt;=850,0.0562,IF($B$3&lt;=1250,0.0641,IF($B$3&gt;=1250.01,0.0688)))</f>
        <v>6.4100000000000004E-2</v>
      </c>
      <c r="E9" s="17">
        <f t="shared" si="0"/>
        <v>64.100000000000009</v>
      </c>
      <c r="F9" s="2"/>
    </row>
    <row r="10" spans="1:6" x14ac:dyDescent="0.25">
      <c r="A10" s="18" t="s">
        <v>9</v>
      </c>
      <c r="B10" s="14">
        <v>14.05</v>
      </c>
      <c r="C10" s="15">
        <v>106.64</v>
      </c>
      <c r="D10" s="16">
        <f>IF($B$3&lt;=850,0.0562,IF($B$3&lt;=1250,0.0641,IF($B$3&gt;=1250.01,0.0688)))</f>
        <v>6.4100000000000004E-2</v>
      </c>
      <c r="E10" s="17">
        <f t="shared" si="0"/>
        <v>64.100000000000009</v>
      </c>
      <c r="F10" s="2"/>
    </row>
    <row r="11" spans="1:6" ht="42" thickBot="1" x14ac:dyDescent="0.3">
      <c r="A11" s="19" t="s">
        <v>10</v>
      </c>
      <c r="B11" s="20">
        <v>14.05</v>
      </c>
      <c r="C11" s="15">
        <v>106.64</v>
      </c>
      <c r="D11" s="21">
        <f>IF($B$3&lt;=850,0.0562,IF($B$3&lt;=1250,0.0641,IF($B$3&gt;=1250.01,0.0688)))</f>
        <v>6.4100000000000004E-2</v>
      </c>
      <c r="E11" s="22">
        <f t="shared" si="0"/>
        <v>64.100000000000009</v>
      </c>
      <c r="F11" s="2"/>
    </row>
    <row r="12" spans="1:6" ht="16.5" x14ac:dyDescent="0.3">
      <c r="A12" s="9"/>
      <c r="B12" s="23"/>
      <c r="C12" s="23"/>
      <c r="D12" s="23"/>
      <c r="E12" s="24"/>
      <c r="F12" s="2"/>
    </row>
    <row r="13" spans="1:6" ht="16.5" x14ac:dyDescent="0.3">
      <c r="A13" s="25"/>
      <c r="B13" s="26"/>
      <c r="C13" s="2"/>
      <c r="D13" s="2"/>
      <c r="E13" s="2"/>
      <c r="F13" s="2"/>
    </row>
    <row r="14" spans="1:6" ht="16.5" x14ac:dyDescent="0.3">
      <c r="A14" s="2"/>
      <c r="B14" s="2"/>
      <c r="C14" s="2"/>
      <c r="D14" s="2"/>
      <c r="E14" s="2"/>
      <c r="F14" s="2"/>
    </row>
  </sheetData>
  <sheetProtection algorithmName="SHA-512" hashValue="XjVC8SL29tAED6k+3KOeowZUgjUKNQKegR5EoIbV9E2jyFrh0dzQtQY7slXBXJhEnHcdOmuLvffd7XhlVpNQVQ==" saltValue="WHg9Y3DFVuEkUzv/XwNCX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Chantal Leflond</cp:lastModifiedBy>
  <dcterms:created xsi:type="dcterms:W3CDTF">2017-09-12T08:39:28Z</dcterms:created>
  <dcterms:modified xsi:type="dcterms:W3CDTF">2019-01-09T15:03:54Z</dcterms:modified>
</cp:coreProperties>
</file>